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<sst xmlns="http://schemas.openxmlformats.org/spreadsheetml/2006/main" count="82" uniqueCount="69">
  <si>
    <t>2017 New Enlgland Rural Health Conference Breakout Sessions</t>
  </si>
  <si>
    <t>Title</t>
  </si>
  <si>
    <t>Presenter</t>
  </si>
  <si>
    <t>Video Link</t>
  </si>
  <si>
    <t>PowerPoint Link</t>
  </si>
  <si>
    <t>3-4-50: A Multi-Sector Initiative to Create Healthy Communities</t>
  </si>
  <si>
    <t>Susan Kamp</t>
  </si>
  <si>
    <t>8,760 Hours: The Most Important Project of Your Life</t>
  </si>
  <si>
    <t>Ed Shanshala</t>
  </si>
  <si>
    <t>Not Available</t>
  </si>
  <si>
    <t>AHECs: Rural Workforce Partners</t>
  </si>
  <si>
    <t>Linda Cragin &amp; Karen O'Rourke</t>
  </si>
  <si>
    <t>Broken Smiles: The Impact of Untreated Oral Disease on Employment</t>
  </si>
  <si>
    <t>Yara Halasa</t>
  </si>
  <si>
    <t>Collaborative Strategies to Identify and Address Rural Health Population Needs</t>
  </si>
  <si>
    <t>Zach Croll and Karen Pearson</t>
  </si>
  <si>
    <t>Community and Economic Transformation through Health Ecosystems</t>
  </si>
  <si>
    <t>Frank Maletz &amp; Jim Damicis</t>
  </si>
  <si>
    <t>Community Health Workers: Addressing the Social Determinants of Health</t>
  </si>
  <si>
    <t xml:space="preserve">Christine Dyke </t>
  </si>
  <si>
    <t>Connecting Patients with Opioid Dependence to Treatment in Rural Environments</t>
  </si>
  <si>
    <t>Steven Powell</t>
  </si>
  <si>
    <t>Critical Access to Critical Care: Utilizing Connected Care Partnerships to Support Rural Healthcare Teams</t>
  </si>
  <si>
    <t>Kara Desjardins</t>
  </si>
  <si>
    <t>Demystifying Advanced Care Planning: A Community Collaborative Effort</t>
  </si>
  <si>
    <t>Sue Ruka &amp; Sandy Ruka</t>
  </si>
  <si>
    <t>Developing a Behavioral Health Coalition to Improve Care Transitions within Your Community</t>
  </si>
  <si>
    <t>Stephanie Baker &amp; Jeanne Dufresne</t>
  </si>
  <si>
    <t>Embedded FQHC pharmacist at a CAH to improve medication reconciliation for admitted patients: a pilot study</t>
  </si>
  <si>
    <t>Tim Boyd &amp; Karen Torrey</t>
  </si>
  <si>
    <t>How Measuring Resident Safety Culture in Maine’s Nursing Facilities Led to a Near Miss Reporting Program</t>
  </si>
  <si>
    <t>Carolyn Gray &amp; Karen Pearson</t>
  </si>
  <si>
    <t>Increasing Professional Care/Decreasing Unemployment</t>
  </si>
  <si>
    <t>Corinne Zinni Case</t>
  </si>
  <si>
    <t>Lessons from the Flex States' Integration of Innovative Health Care Models Program</t>
  </si>
  <si>
    <t>Sara Kahn-Troster</t>
  </si>
  <si>
    <t>National Telehealth Resource Center Models and Case Studies</t>
  </si>
  <si>
    <t>Danielle Louder</t>
  </si>
  <si>
    <t>NH Oral Health Claims Analysis: Understanding Correlations in Oral Health and Overall Health</t>
  </si>
  <si>
    <t>Abbott Willard</t>
  </si>
  <si>
    <t>Oral Health Access to Care - More that Meets the Eye</t>
  </si>
  <si>
    <t>Marty Milkovic</t>
  </si>
  <si>
    <t>Oral Health Quality Improvement through Transparent Data</t>
  </si>
  <si>
    <t>Susan Cote &amp; Eiren Menhennitt</t>
  </si>
  <si>
    <t>Perinatal Oral Health Grant Updates</t>
  </si>
  <si>
    <t>Sadie DeCourcy &amp; Marty Milkovic</t>
  </si>
  <si>
    <t>Population Health-A Business Model for New England Community Hospitals</t>
  </si>
  <si>
    <t>Greg Paris</t>
  </si>
  <si>
    <t>Primary Care Obesity Management in Rural Older Adults: Challenges &amp; Opportunities</t>
  </si>
  <si>
    <t>John Batsis</t>
  </si>
  <si>
    <t>Recruiting Medical Students to Rural Health on a Shoe String Budget.</t>
  </si>
  <si>
    <t>Gertrude O'Sullivan &amp; Heather Cappabianca</t>
  </si>
  <si>
    <t>Setting the Course for MIPS Success: What Rural Practices Can Do Now</t>
  </si>
  <si>
    <t>Leila Volinsky</t>
  </si>
  <si>
    <t>Teledentistry</t>
  </si>
  <si>
    <t>Paul Glassman</t>
  </si>
  <si>
    <t>Telepharmacy in the Digital Age</t>
  </si>
  <si>
    <t>Matthew Maughan</t>
  </si>
  <si>
    <t>The National TeleNursing Center:Transforming Care for Sexual Assault Patients, Providers and Communities</t>
  </si>
  <si>
    <t>Joan Sham &amp; Wendy Walsh</t>
  </si>
  <si>
    <t>Presentation Link</t>
  </si>
  <si>
    <t>Transition of Behavioral Health Services from the Health Center to the Community: The Outer Cape Community Navigator Program</t>
  </si>
  <si>
    <t>Andy Lowe</t>
  </si>
  <si>
    <t>Transition to Adulthood: The More We Know the Better the Outcome</t>
  </si>
  <si>
    <t>Deborah Golding &amp; Kathleen Kuiper</t>
  </si>
  <si>
    <t>Vermont Care Partners Centers of Excellence</t>
  </si>
  <si>
    <t>Catherine Burns &amp; Simone Rueschemeyer</t>
  </si>
  <si>
    <t>Workforce Recruitment Services for Behavioral Health and SUD</t>
  </si>
  <si>
    <t>Michele Petersen &amp; Mike Shimmens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</si>
</sst>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8.0"/>
      <color rgb="FF000000"/>
      <name val="Arial"/>
    </font>
    <font/>
    <font>
      <sz val="14.0"/>
      <color rgb="FF000000"/>
      <name val="Arial"/>
    </font>
    <font>
      <sz val="14.0"/>
    </font>
    <font>
      <color rgb="FF000000"/>
      <name val="Arial"/>
    </font>
    <font>
      <u/>
      <color rgb="FF0000FF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readingOrder="0" shrinkToFit="0" vertical="bottom" wrapText="1"/>
    </xf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shrinkToFit="0" wrapText="1"/>
    </xf>
    <xf borderId="1" fillId="0" fontId="5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 shrinkToFit="0" wrapText="1"/>
    </xf>
    <xf borderId="1" fillId="0" fontId="6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4.71"/>
    <col customWidth="1" min="2" max="2" width="46.71"/>
    <col customWidth="1" min="3" max="3" width="42.29"/>
    <col customWidth="1" min="4" max="4" width="31.14"/>
  </cols>
  <sheetData>
    <row r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5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 t="s">
        <v>5</v>
      </c>
      <c r="B3" s="8" t="s">
        <v>6</v>
      </c>
      <c r="C3" s="9" t="str">
        <f>HYPERLINK("https://www.youtube.com/watch?v=6PXazQQTdIc&amp;list=PLE6qtZHI1ATXG-wsYw0Lhp9HF37OD0smu&amp;index=5&amp;t=2461s","Click here to view.")</f>
        <v>Click here to view.</v>
      </c>
      <c r="D3" s="9" t="str">
        <f>HYPERLINK("https://drive.google.com/open?id=0B5CMptJWF4OMd3NCbXFONm1mVzQwYkZWTjZDSkVIMUZPRlRn","Click to here to view.")</f>
        <v>Click to here to view.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8" t="s">
        <v>7</v>
      </c>
      <c r="B4" s="8" t="s">
        <v>8</v>
      </c>
      <c r="C4" s="9" t="str">
        <f>HYPERLINK("https://www.youtube.com/watch?v=ttfRAkYVa6w&amp;list=PLE6qtZHI1ATXG-wsYw0Lhp9HF37OD0smu&amp;index=10&amp;t=7s","Click here to view.")</f>
        <v>Click here to view.</v>
      </c>
      <c r="D4" s="8" t="s">
        <v>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0" t="s">
        <v>10</v>
      </c>
      <c r="B5" s="8" t="s">
        <v>11</v>
      </c>
      <c r="C5" s="9" t="str">
        <f>HYPERLINK("https://www.youtube.com/watch?v=L-8Sf6lhN8o&amp;list=PLE6qtZHI1ATXG-wsYw0Lhp9HF37OD0smu&amp;index=20","Click here to view.")</f>
        <v>Click here to view.</v>
      </c>
      <c r="D5" s="9" t="str">
        <f>HYPERLINK("https://drive.google.com/open?id=0B5CMptJWF4OMRVA2UUJwQzFVS2Y1V19xQ3hpaG1MM3dVUVdJ","Click here to view.")</f>
        <v>Click here to view.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0" t="s">
        <v>12</v>
      </c>
      <c r="B6" s="8" t="s">
        <v>13</v>
      </c>
      <c r="C6" s="9" t="str">
        <f>HYPERLINK("https://www.youtube.com/watch?v=rrnHmGb37XI&amp;list=PLE6qtZHI1ATXG-wsYw0Lhp9HF37OD0smu&amp;index=11&amp;t=10s","Click here to view.")</f>
        <v>Click here to view.</v>
      </c>
      <c r="D6" s="9" t="str">
        <f>HYPERLINK("https://drive.google.com/open?id=0B5CMptJWF4OMOXViaWtZOUVqUlJWcDVRLWNqVUVnUTFzQkNZ","Click here to view.")</f>
        <v>Click here to view.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8" t="s">
        <v>14</v>
      </c>
      <c r="B7" s="8" t="s">
        <v>15</v>
      </c>
      <c r="C7" s="9" t="str">
        <f>HYPERLINK("https://www.youtube.com/watch?v=VgOwSs_KxO4&amp;list=PLE6qtZHI1ATXG-wsYw0Lhp9HF37OD0smu&amp;index=6&amp;t=17s","Click here to view.")</f>
        <v>Click here to view.</v>
      </c>
      <c r="D7" s="9" t="str">
        <f>HYPERLINK("https://drive.google.com/a/newengland-roundtable.org/file/d/0B5CMptJWF4OMazM3Sk0tQURaMFQ1TUJxbnFpRHcxVzhHa2xn/view?usp=sharing","Click here to view.")</f>
        <v>Click here to view.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 t="s">
        <v>16</v>
      </c>
      <c r="B8" s="8" t="s">
        <v>17</v>
      </c>
      <c r="C8" s="9" t="str">
        <f>HYPERLINK("https://www.youtube.com/watch?v=W02CK3aJiJA&amp;list=PLE6qtZHI1ATXG-wsYw0Lhp9HF37OD0smu&amp;index=3","Click here to view.")</f>
        <v>Click here to view.</v>
      </c>
      <c r="D8" s="9" t="str">
        <f>HYPERLINK("https://drive.google.com/open?id=0B5CMptJWF4OMbUxCeHEtWGRPMHdFcWwzLVcxRjUtU1lXbmpF","Click here to view.")</f>
        <v>Click here to view.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7" t="s">
        <v>18</v>
      </c>
      <c r="B9" s="8" t="s">
        <v>19</v>
      </c>
      <c r="C9" s="9" t="str">
        <f>HYPERLINK("https://www.youtube.com/watch?v=cJNQ8tgUlQo&amp;list=PLE6qtZHI1ATXG-wsYw0Lhp9HF37OD0smu&amp;index=4&amp;t=152s","Click here to view.")</f>
        <v>Click here to view.</v>
      </c>
      <c r="D9" s="9" t="str">
        <f>HYPERLINK("https://drive.google.com/open?id=1bj7fG-k2H_l08WXe3ESDONmvZDP-XE04x9C0JWaPVDU","Click here to view.")</f>
        <v>Click here to view.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8" t="s">
        <v>20</v>
      </c>
      <c r="B10" s="8" t="s">
        <v>21</v>
      </c>
      <c r="C10" s="9" t="str">
        <f>HYPERLINK("https://www.youtube.com/watch?v=mEf6515Y5TU&amp;list=PLE6qtZHI1ATXG-wsYw0Lhp9HF37OD0smu&amp;index=2&amp;t=11s","Click here to view.")</f>
        <v>Click here to view.</v>
      </c>
      <c r="D10" s="9" t="str">
        <f>HYPERLINK("https://drive.google.com/open?id=0B7r4uirMYW2IQ2l4VUNEeFRoN1U","Click here to view.")</f>
        <v>Click here to view.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0" t="s">
        <v>22</v>
      </c>
      <c r="B11" s="8" t="s">
        <v>23</v>
      </c>
      <c r="C11" s="9" t="str">
        <f>HYPERLINK("https://www.youtube.com/watch?v=5GQ5gmNWmDc&amp;list=PLE6qtZHI1ATXG-wsYw0Lhp9HF37OD0smu&amp;index=7&amp;t=2423s","Click here to view.")</f>
        <v>Click here to view.</v>
      </c>
      <c r="D11" s="9" t="str">
        <f>HYPERLINK("https://drive.google.com/open?id=0B5CMptJWF4OMbFJiWmdhNDc0NkdIcFRCR25ZRmFrSnVjTTFj","Click here to view.")</f>
        <v>Click here to view.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0" t="s">
        <v>24</v>
      </c>
      <c r="B12" s="8" t="s">
        <v>25</v>
      </c>
      <c r="C12" s="9" t="str">
        <f>HYPERLINK("https://www.youtube.com/watch?v=OQHzFKBuH50&amp;list=PLE6qtZHI1ATXG-wsYw0Lhp9HF37OD0smu&amp;index=17&amp;t=3s","Click here to view.")</f>
        <v>Click here to view.</v>
      </c>
      <c r="D12" s="8" t="s">
        <v>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0" t="s">
        <v>26</v>
      </c>
      <c r="B13" s="8" t="s">
        <v>27</v>
      </c>
      <c r="C13" s="8" t="s">
        <v>9</v>
      </c>
      <c r="D13" s="9" t="str">
        <f>HYPERLINK("https://drive.google.com/open?id=0B5CMptJWF4OMUjFVM2FxQzdJdjhMQld5cXdmbUZ4NE1VUVlr","Click here to view.")</f>
        <v>Click here to view.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0" t="s">
        <v>28</v>
      </c>
      <c r="B14" s="8" t="s">
        <v>29</v>
      </c>
      <c r="C14" s="8" t="s">
        <v>9</v>
      </c>
      <c r="D14" s="9" t="str">
        <f>HYPERLINK("https://drive.google.com/open?id=0B5CMptJWF4OMS2wyMFY5LWRBR3QyQjFmdjVZd1JoRjJTTlpZ","Click here to view.")</f>
        <v>Click here to view.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0" t="s">
        <v>30</v>
      </c>
      <c r="B15" s="8" t="s">
        <v>31</v>
      </c>
      <c r="C15" s="9" t="str">
        <f>HYPERLINK("https://www.youtube.com/watch?v=ttfRAkYVa6w&amp;list=PLE6qtZHI1ATXG-wsYw0Lhp9HF37OD0smu&amp;index=10&amp;t=7s","Click here to view.")</f>
        <v>Click here to view.</v>
      </c>
      <c r="D15" s="9" t="str">
        <f>HYPERLINK("https://drive.google.com/open?id=13qu9jV_vEiF_PQ7jM5cyOvG62LrTgSEsL1h--O84YLE","Click here to view.")</f>
        <v>Click here to view.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0" t="s">
        <v>32</v>
      </c>
      <c r="B16" s="8" t="s">
        <v>33</v>
      </c>
      <c r="C16" s="9" t="str">
        <f>HYPERLINK("https://www.youtube.com/watch?v=ZAJo7qIHrsQ&amp;list=PLE6qtZHI1ATXG-wsYw0Lhp9HF37OD0smu&amp;index=16&amp;t=183s","Click here to view.")</f>
        <v>Click here to view.</v>
      </c>
      <c r="D16" s="9" t="str">
        <f>HYPERLINK("https://docs.google.com/presentation/d/1k25p5Ud6-ktSqnSGTj6dTO8SwqrVlC7zrj694fCa1_Q/edit?usp=sharing","Click here to view.")</f>
        <v>Click here to view.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0" t="s">
        <v>34</v>
      </c>
      <c r="B17" s="8" t="s">
        <v>35</v>
      </c>
      <c r="C17" s="9" t="str">
        <f>HYPERLINK("https://www.youtube.com/watch?v=KCrsftgvVZw&amp;list=PLE6qtZHI1ATXG-wsYw0Lhp9HF37OD0smu&amp;index=1&amp;t=706s","Click here to view.")</f>
        <v>Click here to view.</v>
      </c>
      <c r="D17" s="9" t="str">
        <f>HYPERLINK("https://drive.google.com/open?id=0B5CMptJWF4OMU0VZdnMxRUZsMXpBS0F5andYWklESzBDdFVr","Click here to view.")</f>
        <v>Click here to view.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8" t="s">
        <v>36</v>
      </c>
      <c r="B18" s="8" t="s">
        <v>37</v>
      </c>
      <c r="C18" s="9" t="str">
        <f>HYPERLINK("https://www.youtube.com/watch?v=71_ero4HWjM&amp;list=PLE6qtZHI1ATXG-wsYw0Lhp9HF37OD0smu&amp;index=13","Click here to view.")</f>
        <v>Click here to view.</v>
      </c>
      <c r="D18" s="8" t="s">
        <v>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0" t="s">
        <v>38</v>
      </c>
      <c r="B19" s="8" t="s">
        <v>39</v>
      </c>
      <c r="C19" s="9" t="str">
        <f>HYPERLINK("https://www.youtube.com/watch?v=9ZxcY6R0fE0&amp;list=PLE6qtZHI1ATXG-wsYw0Lhp9HF37OD0smu&amp;index=18","Click here to view.")</f>
        <v>Click here to view.</v>
      </c>
      <c r="D19" s="9" t="str">
        <f>HYPERLINK("https://drive.google.com/open?id=0B5CMptJWF4OMNG1MM1BCY18tcDF3b3NURjFrdlhVcDBuZHRn","Click here to view.")</f>
        <v>Click here to view.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0" t="s">
        <v>40</v>
      </c>
      <c r="B20" s="8" t="s">
        <v>41</v>
      </c>
      <c r="C20" s="9" t="str">
        <f>HYPERLINK("https://www.youtube.com/watch?v=KiX1oWJ9tK0&amp;list=PLE6qtZHI1ATXG-wsYw0Lhp9HF37OD0smu&amp;index=8&amp;t=265s","Click here to view.")</f>
        <v>Click here to view.</v>
      </c>
      <c r="D20" s="9" t="str">
        <f>HYPERLINK("https://drive.google.com/open?id=0B5CMptJWF4OMaFZXek0yMGltSkRNd0RhOXdwMjhHZ2x4OVFj","Click here to view.")</f>
        <v>Click here to view.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0" t="s">
        <v>42</v>
      </c>
      <c r="B21" s="8" t="s">
        <v>43</v>
      </c>
      <c r="C21" s="9" t="str">
        <f>HYPERLINK("https://www.youtube.com/watch?v=RRCA6zbjVlY","Click here to view.")</f>
        <v>Click here to view.</v>
      </c>
      <c r="D21" s="9" t="str">
        <f>HYPERLINK("https://drive.google.com/open?id=0B5CMptJWF4OMMlZkQlVDc1o1SGUweEl4NG1vVWlKMGZXd0pz","Click here to view.")</f>
        <v>Click here to view.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0" t="s">
        <v>44</v>
      </c>
      <c r="B22" s="8" t="s">
        <v>45</v>
      </c>
      <c r="C22" s="9" t="str">
        <f>HYPERLINK("https://www.youtube.com/watch?v=PTADJ6cmR_A","Click here to view.")</f>
        <v>Click here to view.</v>
      </c>
      <c r="D22" s="9" t="str">
        <f>HYPERLINK("https://drive.google.com/open?id=0B5CMptJWF4OMS2F3QUNVS2kxclQ0QjVMSE10U3lobDhCVnNF","Click here to view.")</f>
        <v>Click here to view.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0" t="s">
        <v>46</v>
      </c>
      <c r="B23" s="8" t="s">
        <v>47</v>
      </c>
      <c r="C23" s="9" t="str">
        <f>HYPERLINK("https://www.youtube.com/watch?v=BXa8_eJzYyQ","Click here to view.")</f>
        <v>Click here to view.</v>
      </c>
      <c r="D23" s="9" t="str">
        <f>HYPERLINK("https://drive.google.com/open?id=1EBITckrpFSq-6WqDh2SZbhTdK3PVOQfU","Click here to view.")</f>
        <v>Click here to view.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0" t="s">
        <v>48</v>
      </c>
      <c r="B24" s="8" t="s">
        <v>49</v>
      </c>
      <c r="C24" s="8" t="s">
        <v>9</v>
      </c>
      <c r="D24" s="9" t="str">
        <f>HYPERLINK("https://drive.google.com/open?id=0B5CMptJWF4OMNnZGQ2tGTVBrX0NtbDhYRFduM1J4MEw1VHNn","Click here to view.")</f>
        <v>Click here to view.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0" t="s">
        <v>50</v>
      </c>
      <c r="B25" s="8" t="s">
        <v>51</v>
      </c>
      <c r="C25" s="9" t="str">
        <f>HYPERLINK("https://www.youtube.com/watch?v=sXrKeSPbtRE&amp;list=PLE6qtZHI1ATXG-wsYw0Lhp9HF37OD0smu&amp;index=19","Click here to view.")</f>
        <v>Click here to view.</v>
      </c>
      <c r="D25" s="9" t="str">
        <f>HYPERLINK("https://drive.google.com/open?id=0B5CMptJWF4OMeV9jdkItVGtueUhaV3BWeGFHaG9SYXk1aUVF","Click here to view.")</f>
        <v>Click here to view.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0" t="s">
        <v>52</v>
      </c>
      <c r="B26" s="8" t="s">
        <v>53</v>
      </c>
      <c r="C26" s="9" t="str">
        <f>HYPERLINK("https://www.youtube.com/watch?v=jRVOFkcFR1o","Click here to view.")</f>
        <v>Click here to view.</v>
      </c>
      <c r="D26" s="9" t="str">
        <f>HYPERLINK("https://drive.google.com/open?id=0B5CMptJWF4OMdm8yXzBLMzhoT2FobFhFNnJHQ3BkU0RhZ2RN","Click here to view.")</f>
        <v>Click here to view.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7" t="s">
        <v>54</v>
      </c>
      <c r="B27" s="8" t="s">
        <v>55</v>
      </c>
      <c r="C27" s="9" t="str">
        <f>HYPERLINK("https://www.youtube.com/watch?v=7utWaYoY8eA&amp;list=PLE6qtZHI1ATXG-wsYw0Lhp9HF37OD0smu&amp;index=9&amp;t=427s","Click here to view.")</f>
        <v>Click here to view.</v>
      </c>
      <c r="D27" s="8" t="s">
        <v>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0" t="s">
        <v>56</v>
      </c>
      <c r="B28" s="8" t="s">
        <v>57</v>
      </c>
      <c r="C28" s="8" t="s">
        <v>9</v>
      </c>
      <c r="D28" s="9" t="str">
        <f>HYPERLINK("https://drive.google.com/open?id=0B6D5rzSty4luMUNEWUhOSEJEb00","Click here to view.")</f>
        <v>Click here to view.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0" t="s">
        <v>58</v>
      </c>
      <c r="B29" s="8" t="s">
        <v>59</v>
      </c>
      <c r="C29" s="8" t="s">
        <v>9</v>
      </c>
      <c r="D29" s="9" t="str">
        <f>HYPERLINK("https://drive.google.com/open?id=18L03JapSZ-V59utGXtwn_xRuATBDrQoa","Click here to view.")</f>
        <v>Click here to view.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8" t="s">
        <v>1</v>
      </c>
      <c r="B30" s="8" t="s">
        <v>2</v>
      </c>
      <c r="C30" s="8" t="s">
        <v>3</v>
      </c>
      <c r="D30" s="8" t="s">
        <v>60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0" t="s">
        <v>61</v>
      </c>
      <c r="B31" s="8" t="s">
        <v>62</v>
      </c>
      <c r="C31" s="9" t="str">
        <f>HYPERLINK("https://www.youtube.com/watch?v=SFSwKxG6zNE&amp;list=PLE6qtZHI1ATXG-wsYw0Lhp9HF37OD0smu&amp;index=14","Click here to view.")</f>
        <v>Click here to view.</v>
      </c>
      <c r="D31" s="9" t="str">
        <f>HYPERLINK("https://drive.google.com/open?id=0B5CMptJWF4OMc0VOS1RwSlJsQ1JVclk3ZnQ0U1NaNTJRY3pv","Click here to view.")</f>
        <v>Click here to view.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0" t="s">
        <v>63</v>
      </c>
      <c r="B32" s="8" t="s">
        <v>64</v>
      </c>
      <c r="C32" s="8" t="s">
        <v>9</v>
      </c>
      <c r="D32" s="9" t="str">
        <f>HYPERLINK("https://drive.google.com/open?id=0B5CMptJWF4OMUjgxTDJKNnJmaDU1cTU3U3JpUS1kanpYUDMw","Click here to view.")</f>
        <v>Click here to view.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0" t="s">
        <v>65</v>
      </c>
      <c r="B33" s="8" t="s">
        <v>66</v>
      </c>
      <c r="C33" s="8" t="s">
        <v>9</v>
      </c>
      <c r="D33" s="9" t="str">
        <f>HYPERLINK("https://drive.google.com/open?id=0B5CMptJWF4OMQ19JZkRINEFzc3RDTU5rcGVIMlRSM0I5WlFz","Click here to view.")</f>
        <v>Click here to view.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0" t="s">
        <v>67</v>
      </c>
      <c r="B34" s="8" t="s">
        <v>68</v>
      </c>
      <c r="C34" s="9" t="str">
        <f>HYPERLINK("https://www.youtube.com/watch?v=SMhW1axCg34&amp;list=PLE6qtZHI1ATXG-wsYw0Lhp9HF37OD0smu&amp;index=15&amp;t=8s","Click here to view.")</f>
        <v>Click here to view.</v>
      </c>
      <c r="D34" s="9" t="str">
        <f>HYPERLINK("https://drive.google.com/open?id=1R-63z8ie_3agIyhAKbrJ6mLDJciTn728H-dnvhbB5QE","Click here to view.")</f>
        <v>Click here to view.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</sheetData>
  <mergeCells count="1">
    <mergeCell ref="A1:D1"/>
  </mergeCells>
  <drawing r:id="rId1"/>
</worksheet>
</file>